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850" yWindow="30" windowWidth="6510" windowHeight="8100"/>
  </bookViews>
  <sheets>
    <sheet name="Master" sheetId="8" r:id="rId1"/>
  </sheets>
  <calcPr calcId="145621"/>
</workbook>
</file>

<file path=xl/calcChain.xml><?xml version="1.0" encoding="utf-8"?>
<calcChain xmlns="http://schemas.openxmlformats.org/spreadsheetml/2006/main">
  <c r="H44" i="8" l="1"/>
  <c r="H33" i="8"/>
  <c r="H32" i="8"/>
  <c r="G3" i="8"/>
  <c r="G4" i="8"/>
  <c r="G5" i="8"/>
  <c r="G7" i="8"/>
  <c r="G9" i="8"/>
  <c r="G10" i="8"/>
  <c r="G12" i="8"/>
  <c r="G13" i="8"/>
  <c r="G14" i="8"/>
  <c r="G17" i="8"/>
  <c r="H17" i="8" s="1"/>
  <c r="G18" i="8"/>
  <c r="H18" i="8" s="1"/>
  <c r="G19" i="8"/>
  <c r="H19" i="8" s="1"/>
  <c r="G16" i="8"/>
  <c r="H16" i="8" s="1"/>
  <c r="I16" i="8" l="1"/>
  <c r="H3" i="8"/>
  <c r="H5" i="8"/>
  <c r="I5" i="8" s="1"/>
  <c r="H7" i="8"/>
  <c r="I7" i="8" s="1"/>
  <c r="H12" i="8"/>
  <c r="I12" i="8" s="1"/>
  <c r="H13" i="8"/>
  <c r="I13" i="8" s="1"/>
  <c r="H14" i="8"/>
  <c r="I14" i="8" s="1"/>
  <c r="I17" i="8"/>
  <c r="G20" i="8"/>
  <c r="H20" i="8" s="1"/>
  <c r="I20" i="8" s="1"/>
  <c r="G21" i="8"/>
  <c r="H21" i="8" s="1"/>
  <c r="I21" i="8" s="1"/>
  <c r="G22" i="8"/>
  <c r="H22" i="8" s="1"/>
  <c r="I22" i="8" s="1"/>
  <c r="G23" i="8"/>
  <c r="H23" i="8" s="1"/>
  <c r="I23" i="8" s="1"/>
  <c r="G24" i="8"/>
  <c r="G26" i="8"/>
  <c r="G27" i="8"/>
  <c r="H27" i="8" s="1"/>
  <c r="I27" i="8" s="1"/>
  <c r="G28" i="8"/>
  <c r="G29" i="8"/>
  <c r="H29" i="8" s="1"/>
  <c r="I29" i="8" s="1"/>
  <c r="G30" i="8"/>
  <c r="G32" i="8"/>
  <c r="G33" i="8"/>
  <c r="I33" i="8" s="1"/>
  <c r="G34" i="8"/>
  <c r="H34" i="8" s="1"/>
  <c r="I34" i="8" s="1"/>
  <c r="G35" i="8"/>
  <c r="G37" i="8"/>
  <c r="H37" i="8" s="1"/>
  <c r="I37" i="8" s="1"/>
  <c r="G39" i="8"/>
  <c r="G40" i="8"/>
  <c r="H40" i="8" s="1"/>
  <c r="I40" i="8" s="1"/>
  <c r="G41" i="8"/>
  <c r="H41" i="8" s="1"/>
  <c r="I41" i="8" s="1"/>
  <c r="G42" i="8"/>
  <c r="G44" i="8"/>
  <c r="G45" i="8"/>
  <c r="H45" i="8" s="1"/>
  <c r="I45" i="8" s="1"/>
  <c r="G47" i="8"/>
  <c r="H47" i="8" s="1"/>
  <c r="I47" i="8" s="1"/>
  <c r="G48" i="8"/>
  <c r="G49" i="8"/>
  <c r="G51" i="8"/>
  <c r="H51" i="8" s="1"/>
  <c r="G53" i="8"/>
  <c r="G54" i="8"/>
  <c r="H54" i="8" s="1"/>
  <c r="I54" i="8" s="1"/>
  <c r="G55" i="8"/>
  <c r="H55" i="8" s="1"/>
  <c r="I55" i="8" s="1"/>
  <c r="G57" i="8"/>
  <c r="G58" i="8"/>
  <c r="G59" i="8"/>
  <c r="G60" i="8"/>
  <c r="G62" i="8"/>
  <c r="G64" i="8"/>
  <c r="G2" i="8"/>
  <c r="H2" i="8" s="1"/>
  <c r="H24" i="8"/>
  <c r="I24" i="8" s="1"/>
  <c r="H28" i="8"/>
  <c r="I28" i="8" s="1"/>
  <c r="I32" i="8"/>
  <c r="I44" i="8"/>
  <c r="H48" i="8"/>
  <c r="I48" i="8" s="1"/>
  <c r="H64" i="8"/>
  <c r="I64" i="8" s="1"/>
  <c r="H4" i="8"/>
  <c r="I4" i="8" s="1"/>
  <c r="H10" i="8"/>
  <c r="I10" i="8" s="1"/>
  <c r="I18" i="8"/>
  <c r="H42" i="8"/>
  <c r="I42" i="8" s="1"/>
  <c r="H62" i="8"/>
  <c r="I62" i="8" s="1"/>
  <c r="H9" i="8"/>
  <c r="I9" i="8" s="1"/>
  <c r="I19" i="8"/>
  <c r="H26" i="8"/>
  <c r="I26" i="8" s="1"/>
  <c r="H30" i="8"/>
  <c r="I30" i="8" s="1"/>
  <c r="H35" i="8"/>
  <c r="I35" i="8" s="1"/>
  <c r="H39" i="8"/>
  <c r="I39" i="8" s="1"/>
  <c r="H49" i="8"/>
  <c r="I49" i="8" s="1"/>
  <c r="H53" i="8"/>
  <c r="I53" i="8" s="1"/>
  <c r="H57" i="8"/>
  <c r="I57" i="8" s="1"/>
  <c r="H58" i="8"/>
  <c r="I58" i="8" s="1"/>
  <c r="H59" i="8"/>
  <c r="I59" i="8" s="1"/>
  <c r="H60" i="8"/>
  <c r="I60" i="8" s="1"/>
  <c r="I38" i="8"/>
  <c r="I3" i="8" l="1"/>
  <c r="I2" i="8" l="1"/>
</calcChain>
</file>

<file path=xl/sharedStrings.xml><?xml version="1.0" encoding="utf-8"?>
<sst xmlns="http://schemas.openxmlformats.org/spreadsheetml/2006/main" count="105" uniqueCount="73">
  <si>
    <t>GEN</t>
  </si>
  <si>
    <t>M21</t>
  </si>
  <si>
    <t>M40</t>
  </si>
  <si>
    <t>M50</t>
  </si>
  <si>
    <t>M60</t>
  </si>
  <si>
    <t>X50</t>
  </si>
  <si>
    <t>X60</t>
  </si>
  <si>
    <t>W40</t>
  </si>
  <si>
    <t>W50</t>
  </si>
  <si>
    <t>W60</t>
  </si>
  <si>
    <t>jill ellison</t>
  </si>
  <si>
    <t>conrad ellison</t>
  </si>
  <si>
    <t>david robertson</t>
  </si>
  <si>
    <t>tim evans</t>
  </si>
  <si>
    <t>paul dobson</t>
  </si>
  <si>
    <t>david day</t>
  </si>
  <si>
    <t>steve willis</t>
  </si>
  <si>
    <t>ray morriss</t>
  </si>
  <si>
    <t>karen blackburn</t>
  </si>
  <si>
    <t>andrea &amp; steve foster</t>
  </si>
  <si>
    <t>helen bagley</t>
  </si>
  <si>
    <t>john dixon</t>
  </si>
  <si>
    <t>angela brand-barker</t>
  </si>
  <si>
    <t>simon coiley</t>
  </si>
  <si>
    <t>M70</t>
  </si>
  <si>
    <t>W70</t>
  </si>
  <si>
    <t>michael barnard</t>
  </si>
  <si>
    <t>chris swift</t>
  </si>
  <si>
    <t>andy conn</t>
  </si>
  <si>
    <t>tony thornley</t>
  </si>
  <si>
    <t>jeff barber</t>
  </si>
  <si>
    <t>colin johnson</t>
  </si>
  <si>
    <t>sarah slade</t>
  </si>
  <si>
    <t>nuno cerqueira</t>
  </si>
  <si>
    <t>david cowgill</t>
  </si>
  <si>
    <t>carl vincent</t>
  </si>
  <si>
    <t>adrian parker</t>
  </si>
  <si>
    <t>andy &amp; corinne parsons</t>
  </si>
  <si>
    <t>katherine firmin</t>
  </si>
  <si>
    <t xml:space="preserve">NYMBO
League 2023
</t>
  </si>
  <si>
    <t>YOUTH</t>
  </si>
  <si>
    <t>simon caldwell</t>
  </si>
  <si>
    <t>claire riley</t>
  </si>
  <si>
    <t>james harrison</t>
  </si>
  <si>
    <t>E-Bike</t>
  </si>
  <si>
    <t>jonathan purdy</t>
  </si>
  <si>
    <t>ben collins</t>
  </si>
  <si>
    <t>ian nightingale</t>
  </si>
  <si>
    <t>martyn stott</t>
  </si>
  <si>
    <t>jonathan ellis</t>
  </si>
  <si>
    <t>W21</t>
  </si>
  <si>
    <t>charlotte wood</t>
  </si>
  <si>
    <t>ifor powell</t>
  </si>
  <si>
    <t>roland kelly &amp; grace leedham</t>
  </si>
  <si>
    <t>X40</t>
  </si>
  <si>
    <t>johnny booker &amp; maria mackenzie</t>
  </si>
  <si>
    <t>david &amp; liz rochester</t>
  </si>
  <si>
    <t>martin &amp; william edwards</t>
  </si>
  <si>
    <t>beth perrou</t>
  </si>
  <si>
    <t>bryan elson</t>
  </si>
  <si>
    <t>ria murray</t>
  </si>
  <si>
    <t>fiona wright</t>
  </si>
  <si>
    <t>sally &amp; steve ward</t>
  </si>
  <si>
    <t>si gittings &amp; emmy hoyes</t>
  </si>
  <si>
    <t>sally buckworth &amp; saul muldoon</t>
  </si>
  <si>
    <t>LOWEST SCORE</t>
  </si>
  <si>
    <t>QUALIFYING
SCORE 
Best 5 oo 9</t>
  </si>
  <si>
    <t>MAX 
POSSIBLE 
SCORE</t>
  </si>
  <si>
    <t>BEST 
5 oo 10</t>
  </si>
  <si>
    <t>CHANGE</t>
  </si>
  <si>
    <t>POSITION</t>
  </si>
  <si>
    <t>7th Oct
Event 10
3 hours
Broxa &amp; Whykeham
points                           %</t>
  </si>
  <si>
    <t>max today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</si>
</sst>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/>
    <xf numFmtId="0" fontId="0" fillId="0" borderId="0" xfId="0" applyFill="1"/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164" fontId="1" fillId="0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0" fontId="1" fillId="0" borderId="2" xfId="0" applyFont="1" applyFill="1" applyBorder="1" applyAlignment="1">
      <alignment horizontal="center"/>
    </xf>
    <xf numFmtId="164" fontId="0" fillId="0" borderId="1" xfId="0" applyNumberFormat="1" applyFill="1" applyBorder="1"/>
    <xf numFmtId="0" fontId="0" fillId="0" borderId="1" xfId="0" applyFill="1" applyBorder="1" applyAlignment="1">
      <alignment horizontal="center"/>
    </xf>
    <xf numFmtId="0" fontId="1" fillId="0" borderId="3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164" fontId="1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2" xfId="0" applyNumberFormat="1" applyFont="1" applyFill="1" applyBorder="1" applyAlignment="1">
      <alignment horizontal="center" wrapText="1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tabSelected="1" zoomScaleNormal="100" workbookViewId="0">
      <pane xSplit="5" ySplit="1" topLeftCell="F44" activePane="bottomRight" state="frozen"/>
      <selection pane="topRight" activeCell="F1" sqref="F1"/>
      <selection pane="bottomLeft" activeCell="A2" sqref="A2"/>
      <selection pane="bottomRight" activeCell="J11" sqref="J11"/>
    </sheetView>
  </sheetViews>
  <sheetFormatPr defaultRowHeight="15" x14ac:dyDescent="0.25"/>
  <cols>
    <col min="1" max="1" width="7.28515625" customWidth="1"/>
    <col min="2" max="2" width="31.85546875" bestFit="1" customWidth="1"/>
    <col min="3" max="4" width="8.7109375" style="1" customWidth="1"/>
    <col min="5" max="5" width="13.28515625" style="10" customWidth="1"/>
    <col min="6" max="6" width="10.42578125" style="1" customWidth="1"/>
    <col min="7" max="7" width="12.42578125" style="23" customWidth="1"/>
    <col min="8" max="8" width="11.85546875" style="25" customWidth="1"/>
    <col min="10" max="10" width="10.140625" style="1" customWidth="1"/>
  </cols>
  <sheetData>
    <row r="1" spans="1:10" s="4" customFormat="1" ht="69.75" customHeight="1" x14ac:dyDescent="0.25">
      <c r="A1" s="6"/>
      <c r="B1" s="7" t="s">
        <v>39</v>
      </c>
      <c r="C1" s="7" t="s">
        <v>65</v>
      </c>
      <c r="D1" s="7" t="s">
        <v>67</v>
      </c>
      <c r="E1" s="8" t="s">
        <v>66</v>
      </c>
      <c r="F1" s="20" t="s">
        <v>71</v>
      </c>
      <c r="G1" s="21"/>
      <c r="H1" s="24" t="s">
        <v>69</v>
      </c>
      <c r="I1" s="8" t="s">
        <v>68</v>
      </c>
      <c r="J1" s="8" t="s">
        <v>70</v>
      </c>
    </row>
    <row r="2" spans="1:10" s="4" customFormat="1" x14ac:dyDescent="0.25">
      <c r="A2" s="2" t="s">
        <v>44</v>
      </c>
      <c r="B2" s="14" t="s">
        <v>17</v>
      </c>
      <c r="C2" s="5">
        <v>81.3</v>
      </c>
      <c r="D2" s="9">
        <v>451.29999999999995</v>
      </c>
      <c r="E2" s="9">
        <v>432.59999999999997</v>
      </c>
      <c r="F2" s="17"/>
      <c r="G2" s="9">
        <f>IF(F2&gt;0,(F2/F$65)*100,0)</f>
        <v>0</v>
      </c>
      <c r="H2" s="22">
        <f>IF(G2&gt;C2,G2-C2,0)</f>
        <v>0</v>
      </c>
      <c r="I2" s="18">
        <f>E2+H2</f>
        <v>432.59999999999997</v>
      </c>
      <c r="J2" s="19">
        <v>1</v>
      </c>
    </row>
    <row r="3" spans="1:10" s="4" customFormat="1" x14ac:dyDescent="0.25">
      <c r="A3" s="2" t="s">
        <v>44</v>
      </c>
      <c r="B3" s="14" t="s">
        <v>29</v>
      </c>
      <c r="C3" s="5">
        <v>54.8</v>
      </c>
      <c r="D3" s="9">
        <v>398.2</v>
      </c>
      <c r="E3" s="9">
        <v>353</v>
      </c>
      <c r="F3" s="13"/>
      <c r="G3" s="9">
        <f t="shared" ref="G3:G15" si="0">IF(F3&gt;0,(F3/F$65)*100,0)</f>
        <v>0</v>
      </c>
      <c r="H3" s="22">
        <f t="shared" ref="H3:H64" si="1">IF(G3&gt;C3,G3-C3,0)</f>
        <v>0</v>
      </c>
      <c r="I3" s="18">
        <f>E3+H3</f>
        <v>353</v>
      </c>
      <c r="J3" s="19">
        <v>2</v>
      </c>
    </row>
    <row r="4" spans="1:10" s="4" customFormat="1" x14ac:dyDescent="0.25">
      <c r="A4" s="2" t="s">
        <v>44</v>
      </c>
      <c r="B4" s="14" t="s">
        <v>59</v>
      </c>
      <c r="C4" s="5">
        <v>0</v>
      </c>
      <c r="D4" s="9">
        <v>250.2</v>
      </c>
      <c r="E4" s="9">
        <v>150.19999999999999</v>
      </c>
      <c r="F4" s="13"/>
      <c r="G4" s="9">
        <f t="shared" si="0"/>
        <v>0</v>
      </c>
      <c r="H4" s="22">
        <f t="shared" si="1"/>
        <v>0</v>
      </c>
      <c r="I4" s="18">
        <f>E4+H4</f>
        <v>150.19999999999999</v>
      </c>
      <c r="J4" s="19"/>
    </row>
    <row r="5" spans="1:10" s="4" customFormat="1" x14ac:dyDescent="0.25">
      <c r="A5" s="2" t="s">
        <v>44</v>
      </c>
      <c r="B5" s="14" t="s">
        <v>48</v>
      </c>
      <c r="C5" s="5">
        <v>0</v>
      </c>
      <c r="D5" s="9">
        <v>212.1</v>
      </c>
      <c r="E5" s="9">
        <v>112.1</v>
      </c>
      <c r="F5" s="13"/>
      <c r="G5" s="9">
        <f t="shared" si="0"/>
        <v>0</v>
      </c>
      <c r="H5" s="22">
        <f t="shared" si="1"/>
        <v>0</v>
      </c>
      <c r="I5" s="18">
        <f>E5+H5</f>
        <v>112.1</v>
      </c>
      <c r="J5" s="19"/>
    </row>
    <row r="6" spans="1:10" s="4" customFormat="1" x14ac:dyDescent="0.25">
      <c r="A6" s="2"/>
      <c r="B6" s="14"/>
      <c r="C6" s="5"/>
      <c r="D6" s="9"/>
      <c r="E6" s="9"/>
      <c r="F6" s="13"/>
      <c r="G6" s="9"/>
      <c r="H6" s="22"/>
      <c r="I6" s="18"/>
      <c r="J6" s="19"/>
    </row>
    <row r="7" spans="1:10" s="4" customFormat="1" x14ac:dyDescent="0.25">
      <c r="A7" s="2" t="s">
        <v>0</v>
      </c>
      <c r="B7" s="2" t="s">
        <v>57</v>
      </c>
      <c r="C7" s="5">
        <v>0</v>
      </c>
      <c r="D7" s="9">
        <v>254.10000000000002</v>
      </c>
      <c r="E7" s="9">
        <v>154.10000000000002</v>
      </c>
      <c r="F7" s="5"/>
      <c r="G7" s="9">
        <f t="shared" si="0"/>
        <v>0</v>
      </c>
      <c r="H7" s="22">
        <f t="shared" si="1"/>
        <v>0</v>
      </c>
      <c r="I7" s="18">
        <f>E7+H7</f>
        <v>154.10000000000002</v>
      </c>
      <c r="J7" s="19"/>
    </row>
    <row r="8" spans="1:10" s="4" customFormat="1" x14ac:dyDescent="0.25">
      <c r="A8" s="2"/>
      <c r="B8" s="2"/>
      <c r="C8" s="5"/>
      <c r="D8" s="9"/>
      <c r="E8" s="9"/>
      <c r="F8" s="5"/>
      <c r="G8" s="9"/>
      <c r="H8" s="22"/>
      <c r="I8" s="18"/>
      <c r="J8" s="19"/>
    </row>
    <row r="9" spans="1:10" s="4" customFormat="1" x14ac:dyDescent="0.25">
      <c r="A9" s="2" t="s">
        <v>1</v>
      </c>
      <c r="B9" s="2" t="s">
        <v>33</v>
      </c>
      <c r="C9" s="5">
        <v>0</v>
      </c>
      <c r="D9" s="9">
        <v>471</v>
      </c>
      <c r="E9" s="9">
        <v>371</v>
      </c>
      <c r="F9" s="5"/>
      <c r="G9" s="9">
        <f t="shared" si="0"/>
        <v>0</v>
      </c>
      <c r="H9" s="22">
        <f t="shared" si="1"/>
        <v>0</v>
      </c>
      <c r="I9" s="18">
        <f>E9+H9</f>
        <v>371</v>
      </c>
      <c r="J9" s="19">
        <v>1</v>
      </c>
    </row>
    <row r="10" spans="1:10" s="4" customFormat="1" x14ac:dyDescent="0.25">
      <c r="A10" s="2" t="s">
        <v>1</v>
      </c>
      <c r="B10" s="2" t="s">
        <v>46</v>
      </c>
      <c r="C10" s="5">
        <v>0</v>
      </c>
      <c r="D10" s="9">
        <v>377.4</v>
      </c>
      <c r="E10" s="9">
        <v>277.39999999999998</v>
      </c>
      <c r="F10" s="5"/>
      <c r="G10" s="9">
        <f t="shared" si="0"/>
        <v>0</v>
      </c>
      <c r="H10" s="22">
        <f t="shared" si="1"/>
        <v>0</v>
      </c>
      <c r="I10" s="18">
        <f>E10+H10</f>
        <v>277.39999999999998</v>
      </c>
      <c r="J10" s="19">
        <v>2</v>
      </c>
    </row>
    <row r="11" spans="1:10" s="4" customFormat="1" x14ac:dyDescent="0.25">
      <c r="A11" s="2"/>
      <c r="B11" s="2"/>
      <c r="C11" s="5"/>
      <c r="D11" s="9"/>
      <c r="E11" s="9"/>
      <c r="F11" s="5"/>
      <c r="G11" s="9"/>
      <c r="H11" s="22"/>
      <c r="I11" s="18"/>
      <c r="J11" s="19"/>
    </row>
    <row r="12" spans="1:10" s="4" customFormat="1" x14ac:dyDescent="0.25">
      <c r="A12" s="2" t="s">
        <v>2</v>
      </c>
      <c r="B12" s="2" t="s">
        <v>35</v>
      </c>
      <c r="C12" s="5">
        <v>0</v>
      </c>
      <c r="D12" s="9">
        <v>436.40000000000003</v>
      </c>
      <c r="E12" s="9">
        <v>336.40000000000003</v>
      </c>
      <c r="F12" s="5"/>
      <c r="G12" s="9">
        <f t="shared" si="0"/>
        <v>0</v>
      </c>
      <c r="H12" s="22">
        <f t="shared" si="1"/>
        <v>0</v>
      </c>
      <c r="I12" s="18">
        <f>E12+H12</f>
        <v>336.40000000000003</v>
      </c>
      <c r="J12" s="19"/>
    </row>
    <row r="13" spans="1:10" s="4" customFormat="1" x14ac:dyDescent="0.25">
      <c r="A13" s="2" t="s">
        <v>2</v>
      </c>
      <c r="B13" s="2" t="s">
        <v>47</v>
      </c>
      <c r="C13" s="5">
        <v>0</v>
      </c>
      <c r="D13" s="9">
        <v>358.8</v>
      </c>
      <c r="E13" s="9">
        <v>258.8</v>
      </c>
      <c r="F13" s="5"/>
      <c r="G13" s="9">
        <f t="shared" si="0"/>
        <v>0</v>
      </c>
      <c r="H13" s="22">
        <f t="shared" si="1"/>
        <v>0</v>
      </c>
      <c r="I13" s="18">
        <f>E13+H13</f>
        <v>258.8</v>
      </c>
      <c r="J13" s="19"/>
    </row>
    <row r="14" spans="1:10" s="4" customFormat="1" x14ac:dyDescent="0.25">
      <c r="A14" s="2" t="s">
        <v>2</v>
      </c>
      <c r="B14" s="2" t="s">
        <v>49</v>
      </c>
      <c r="C14" s="5">
        <v>0</v>
      </c>
      <c r="D14" s="9">
        <v>354.1</v>
      </c>
      <c r="E14" s="9">
        <v>254.10000000000002</v>
      </c>
      <c r="F14" s="5"/>
      <c r="G14" s="9">
        <f t="shared" si="0"/>
        <v>0</v>
      </c>
      <c r="H14" s="22">
        <f t="shared" si="1"/>
        <v>0</v>
      </c>
      <c r="I14" s="18">
        <f>E14+H14</f>
        <v>254.10000000000002</v>
      </c>
      <c r="J14" s="19"/>
    </row>
    <row r="15" spans="1:10" s="4" customFormat="1" x14ac:dyDescent="0.25">
      <c r="A15" s="2"/>
      <c r="B15" s="2"/>
      <c r="C15" s="5"/>
      <c r="D15" s="9"/>
      <c r="E15" s="9"/>
      <c r="F15" s="5"/>
      <c r="G15" s="9"/>
      <c r="H15" s="22"/>
      <c r="I15" s="18"/>
      <c r="J15" s="19"/>
    </row>
    <row r="16" spans="1:10" s="4" customFormat="1" x14ac:dyDescent="0.25">
      <c r="A16" s="15" t="s">
        <v>3</v>
      </c>
      <c r="B16" s="16" t="s">
        <v>23</v>
      </c>
      <c r="C16" s="5">
        <v>0</v>
      </c>
      <c r="D16" s="9">
        <v>530</v>
      </c>
      <c r="E16" s="11">
        <v>430</v>
      </c>
      <c r="F16" s="12"/>
      <c r="G16" s="9">
        <f>IF(F16&gt;0,(F16/F$65)*100,0)</f>
        <v>0</v>
      </c>
      <c r="H16" s="22">
        <f>IF(G16&gt;C16,G16-C16,0)*5/4</f>
        <v>0</v>
      </c>
      <c r="I16" s="18">
        <f>E16+H16</f>
        <v>430</v>
      </c>
      <c r="J16" s="19"/>
    </row>
    <row r="17" spans="1:10" s="4" customFormat="1" x14ac:dyDescent="0.25">
      <c r="A17" s="15" t="s">
        <v>3</v>
      </c>
      <c r="B17" s="15" t="s">
        <v>11</v>
      </c>
      <c r="C17" s="5">
        <v>0</v>
      </c>
      <c r="D17" s="9">
        <v>524.125</v>
      </c>
      <c r="E17" s="11">
        <v>424.125</v>
      </c>
      <c r="F17" s="12"/>
      <c r="G17" s="9">
        <f t="shared" ref="G17:G19" si="2">IF(F17&gt;0,(F17/F$65)*100,0)</f>
        <v>0</v>
      </c>
      <c r="H17" s="22">
        <f t="shared" ref="H17:H19" si="3">IF(G17&gt;C17,G17-C17,0)*5/4</f>
        <v>0</v>
      </c>
      <c r="I17" s="18">
        <f>E17+H17</f>
        <v>424.125</v>
      </c>
      <c r="J17" s="19"/>
    </row>
    <row r="18" spans="1:10" s="4" customFormat="1" x14ac:dyDescent="0.25">
      <c r="A18" s="2" t="s">
        <v>3</v>
      </c>
      <c r="B18" s="3" t="s">
        <v>28</v>
      </c>
      <c r="C18" s="5">
        <v>0</v>
      </c>
      <c r="D18" s="9">
        <v>500</v>
      </c>
      <c r="E18" s="9">
        <v>400</v>
      </c>
      <c r="F18" s="5"/>
      <c r="G18" s="9">
        <f t="shared" si="2"/>
        <v>0</v>
      </c>
      <c r="H18" s="22">
        <f>IF(G18&gt;C18,G18-C18,0)</f>
        <v>0</v>
      </c>
      <c r="I18" s="18">
        <f>E18+H18</f>
        <v>400</v>
      </c>
      <c r="J18" s="19"/>
    </row>
    <row r="19" spans="1:10" s="4" customFormat="1" x14ac:dyDescent="0.25">
      <c r="A19" s="15" t="s">
        <v>3</v>
      </c>
      <c r="B19" s="15" t="s">
        <v>36</v>
      </c>
      <c r="C19" s="5">
        <v>68.099999999999994</v>
      </c>
      <c r="D19" s="9">
        <v>413.4</v>
      </c>
      <c r="E19" s="11">
        <v>381.5</v>
      </c>
      <c r="F19" s="12"/>
      <c r="G19" s="9">
        <f t="shared" si="2"/>
        <v>0</v>
      </c>
      <c r="H19" s="22">
        <f t="shared" si="3"/>
        <v>0</v>
      </c>
      <c r="I19" s="18">
        <f>E19+H19</f>
        <v>381.5</v>
      </c>
      <c r="J19" s="19"/>
    </row>
    <row r="20" spans="1:10" s="4" customFormat="1" x14ac:dyDescent="0.25">
      <c r="A20" s="2" t="s">
        <v>3</v>
      </c>
      <c r="B20" s="3" t="s">
        <v>45</v>
      </c>
      <c r="C20" s="5">
        <v>65.5</v>
      </c>
      <c r="D20" s="9">
        <v>412.6</v>
      </c>
      <c r="E20" s="9">
        <v>378.1</v>
      </c>
      <c r="F20" s="5"/>
      <c r="G20" s="9">
        <f t="shared" ref="G3:G64" si="4">IF(F20&gt;0,(F20/F$65)*100,0)</f>
        <v>0</v>
      </c>
      <c r="H20" s="22">
        <f t="shared" si="1"/>
        <v>0</v>
      </c>
      <c r="I20" s="18">
        <f>E20+H20</f>
        <v>378.1</v>
      </c>
      <c r="J20" s="19"/>
    </row>
    <row r="21" spans="1:10" s="4" customFormat="1" x14ac:dyDescent="0.25">
      <c r="A21" s="2" t="s">
        <v>3</v>
      </c>
      <c r="B21" s="3" t="s">
        <v>52</v>
      </c>
      <c r="C21" s="5">
        <v>0</v>
      </c>
      <c r="D21" s="9">
        <v>474.1</v>
      </c>
      <c r="E21" s="9">
        <v>374.1</v>
      </c>
      <c r="F21" s="5"/>
      <c r="G21" s="9">
        <f t="shared" si="4"/>
        <v>0</v>
      </c>
      <c r="H21" s="22">
        <f t="shared" si="1"/>
        <v>0</v>
      </c>
      <c r="I21" s="18">
        <f>E21+H21</f>
        <v>374.1</v>
      </c>
      <c r="J21" s="19"/>
    </row>
    <row r="22" spans="1:10" s="4" customFormat="1" x14ac:dyDescent="0.25">
      <c r="A22" s="2" t="s">
        <v>3</v>
      </c>
      <c r="B22" s="3" t="s">
        <v>31</v>
      </c>
      <c r="C22" s="5">
        <v>51.6</v>
      </c>
      <c r="D22" s="9">
        <v>362.5</v>
      </c>
      <c r="E22" s="9">
        <v>314.10000000000002</v>
      </c>
      <c r="F22" s="5"/>
      <c r="G22" s="9">
        <f t="shared" si="4"/>
        <v>0</v>
      </c>
      <c r="H22" s="22">
        <f t="shared" si="1"/>
        <v>0</v>
      </c>
      <c r="I22" s="18">
        <f>E22+H22</f>
        <v>314.10000000000002</v>
      </c>
      <c r="J22" s="19"/>
    </row>
    <row r="23" spans="1:10" s="4" customFormat="1" x14ac:dyDescent="0.25">
      <c r="A23" s="15" t="s">
        <v>3</v>
      </c>
      <c r="B23" s="15" t="s">
        <v>12</v>
      </c>
      <c r="C23" s="12">
        <v>0</v>
      </c>
      <c r="D23" s="9">
        <v>408.5</v>
      </c>
      <c r="E23" s="11">
        <v>308.5</v>
      </c>
      <c r="F23" s="12"/>
      <c r="G23" s="9">
        <f t="shared" si="4"/>
        <v>0</v>
      </c>
      <c r="H23" s="22">
        <f>IF(G23&gt;C23,G23-C23,0)*5/4</f>
        <v>0</v>
      </c>
      <c r="I23" s="18">
        <f>E23+H23</f>
        <v>308.5</v>
      </c>
      <c r="J23" s="19"/>
    </row>
    <row r="24" spans="1:10" s="4" customFormat="1" x14ac:dyDescent="0.25">
      <c r="A24" s="2" t="s">
        <v>3</v>
      </c>
      <c r="B24" s="3" t="s">
        <v>34</v>
      </c>
      <c r="C24" s="5">
        <v>0</v>
      </c>
      <c r="D24" s="9">
        <v>402.09999999999997</v>
      </c>
      <c r="E24" s="9">
        <v>302.09999999999997</v>
      </c>
      <c r="F24" s="5"/>
      <c r="G24" s="9">
        <f t="shared" si="4"/>
        <v>0</v>
      </c>
      <c r="H24" s="22">
        <f t="shared" si="1"/>
        <v>0</v>
      </c>
      <c r="I24" s="18">
        <f>E24+H24</f>
        <v>302.09999999999997</v>
      </c>
      <c r="J24" s="19"/>
    </row>
    <row r="25" spans="1:10" s="4" customFormat="1" x14ac:dyDescent="0.25">
      <c r="A25" s="2"/>
      <c r="B25" s="3"/>
      <c r="C25" s="5"/>
      <c r="D25" s="9"/>
      <c r="E25" s="9"/>
      <c r="F25" s="5"/>
      <c r="G25" s="9"/>
      <c r="H25" s="22"/>
      <c r="I25" s="18"/>
      <c r="J25" s="19"/>
    </row>
    <row r="26" spans="1:10" s="4" customFormat="1" x14ac:dyDescent="0.25">
      <c r="A26" s="2" t="s">
        <v>4</v>
      </c>
      <c r="B26" s="3" t="s">
        <v>14</v>
      </c>
      <c r="C26" s="5">
        <v>72</v>
      </c>
      <c r="D26" s="9">
        <v>421.1</v>
      </c>
      <c r="E26" s="9">
        <v>393.1</v>
      </c>
      <c r="F26" s="5"/>
      <c r="G26" s="9">
        <f t="shared" si="4"/>
        <v>0</v>
      </c>
      <c r="H26" s="22">
        <f t="shared" si="1"/>
        <v>0</v>
      </c>
      <c r="I26" s="18">
        <f>E26+H26</f>
        <v>393.1</v>
      </c>
      <c r="J26" s="19"/>
    </row>
    <row r="27" spans="1:10" s="4" customFormat="1" x14ac:dyDescent="0.25">
      <c r="A27" s="2" t="s">
        <v>4</v>
      </c>
      <c r="B27" s="3" t="s">
        <v>13</v>
      </c>
      <c r="C27" s="5">
        <v>70.099999999999994</v>
      </c>
      <c r="D27" s="9">
        <v>415.5</v>
      </c>
      <c r="E27" s="9">
        <v>385.6</v>
      </c>
      <c r="F27" s="5"/>
      <c r="G27" s="9">
        <f t="shared" si="4"/>
        <v>0</v>
      </c>
      <c r="H27" s="22">
        <f t="shared" si="1"/>
        <v>0</v>
      </c>
      <c r="I27" s="18">
        <f>E27+H27</f>
        <v>385.6</v>
      </c>
      <c r="J27" s="19"/>
    </row>
    <row r="28" spans="1:10" s="4" customFormat="1" x14ac:dyDescent="0.25">
      <c r="A28" s="2" t="s">
        <v>4</v>
      </c>
      <c r="B28" s="2" t="s">
        <v>41</v>
      </c>
      <c r="C28" s="5">
        <v>65.3</v>
      </c>
      <c r="D28" s="9">
        <v>404.3</v>
      </c>
      <c r="E28" s="9">
        <v>369.6</v>
      </c>
      <c r="F28" s="5"/>
      <c r="G28" s="9">
        <f t="shared" si="4"/>
        <v>0</v>
      </c>
      <c r="H28" s="22">
        <f t="shared" si="1"/>
        <v>0</v>
      </c>
      <c r="I28" s="18">
        <f>E28+H28</f>
        <v>369.6</v>
      </c>
      <c r="J28" s="19"/>
    </row>
    <row r="29" spans="1:10" s="4" customFormat="1" x14ac:dyDescent="0.25">
      <c r="A29" s="2" t="s">
        <v>4</v>
      </c>
      <c r="B29" s="3" t="s">
        <v>27</v>
      </c>
      <c r="C29" s="5">
        <v>67.900000000000006</v>
      </c>
      <c r="D29" s="9">
        <v>399.70000000000005</v>
      </c>
      <c r="E29" s="9">
        <v>367.6</v>
      </c>
      <c r="F29" s="5"/>
      <c r="G29" s="9">
        <f t="shared" si="4"/>
        <v>0</v>
      </c>
      <c r="H29" s="22">
        <f t="shared" si="1"/>
        <v>0</v>
      </c>
      <c r="I29" s="18">
        <f>E29+H29</f>
        <v>367.6</v>
      </c>
      <c r="J29" s="19"/>
    </row>
    <row r="30" spans="1:10" s="4" customFormat="1" x14ac:dyDescent="0.25">
      <c r="A30" s="2" t="s">
        <v>4</v>
      </c>
      <c r="B30" s="2" t="s">
        <v>30</v>
      </c>
      <c r="C30" s="5">
        <v>0</v>
      </c>
      <c r="D30" s="9">
        <v>420.4</v>
      </c>
      <c r="E30" s="9">
        <v>320.39999999999998</v>
      </c>
      <c r="F30" s="5"/>
      <c r="G30" s="9">
        <f t="shared" si="4"/>
        <v>0</v>
      </c>
      <c r="H30" s="22">
        <f t="shared" si="1"/>
        <v>0</v>
      </c>
      <c r="I30" s="18">
        <f>E30+H30</f>
        <v>320.39999999999998</v>
      </c>
      <c r="J30" s="19"/>
    </row>
    <row r="31" spans="1:10" s="4" customFormat="1" x14ac:dyDescent="0.25">
      <c r="A31" s="2"/>
      <c r="B31" s="2"/>
      <c r="C31" s="5"/>
      <c r="D31" s="9"/>
      <c r="E31" s="9"/>
      <c r="F31" s="5"/>
      <c r="G31" s="9"/>
      <c r="H31" s="22"/>
      <c r="I31" s="18"/>
      <c r="J31" s="19"/>
    </row>
    <row r="32" spans="1:10" s="4" customFormat="1" x14ac:dyDescent="0.25">
      <c r="A32" s="15" t="s">
        <v>24</v>
      </c>
      <c r="B32" s="15" t="s">
        <v>16</v>
      </c>
      <c r="C32" s="5">
        <v>76.5</v>
      </c>
      <c r="D32" s="9">
        <v>425.875</v>
      </c>
      <c r="E32" s="11">
        <v>402.375</v>
      </c>
      <c r="F32" s="12"/>
      <c r="G32" s="9">
        <f t="shared" si="4"/>
        <v>0</v>
      </c>
      <c r="H32" s="22">
        <f>IF(G32&gt;C32,G32-C32,0)*5/4</f>
        <v>0</v>
      </c>
      <c r="I32" s="18">
        <f>E32+H32</f>
        <v>402.375</v>
      </c>
      <c r="J32" s="19"/>
    </row>
    <row r="33" spans="1:10" s="4" customFormat="1" x14ac:dyDescent="0.25">
      <c r="A33" s="15" t="s">
        <v>24</v>
      </c>
      <c r="B33" s="15" t="s">
        <v>15</v>
      </c>
      <c r="C33" s="5">
        <v>67.3</v>
      </c>
      <c r="D33" s="9">
        <v>415.7</v>
      </c>
      <c r="E33" s="11">
        <v>383</v>
      </c>
      <c r="F33" s="12"/>
      <c r="G33" s="9">
        <f t="shared" si="4"/>
        <v>0</v>
      </c>
      <c r="H33" s="22">
        <f t="shared" ref="H33:H34" si="5">IF(G33&gt;C33,G33-C33,0)*5/4</f>
        <v>0</v>
      </c>
      <c r="I33" s="18">
        <f>E33+H33</f>
        <v>383</v>
      </c>
      <c r="J33" s="19"/>
    </row>
    <row r="34" spans="1:10" s="4" customFormat="1" x14ac:dyDescent="0.25">
      <c r="A34" s="15" t="s">
        <v>24</v>
      </c>
      <c r="B34" s="15" t="s">
        <v>21</v>
      </c>
      <c r="C34" s="5">
        <v>55.2</v>
      </c>
      <c r="D34" s="9">
        <v>384.8</v>
      </c>
      <c r="E34" s="11">
        <v>340</v>
      </c>
      <c r="F34" s="12"/>
      <c r="G34" s="9">
        <f t="shared" si="4"/>
        <v>0</v>
      </c>
      <c r="H34" s="22">
        <f t="shared" si="5"/>
        <v>0</v>
      </c>
      <c r="I34" s="18">
        <f>E34+H34</f>
        <v>340</v>
      </c>
      <c r="J34" s="19"/>
    </row>
    <row r="35" spans="1:10" s="4" customFormat="1" x14ac:dyDescent="0.25">
      <c r="A35" s="2" t="s">
        <v>24</v>
      </c>
      <c r="B35" s="2" t="s">
        <v>26</v>
      </c>
      <c r="C35" s="5">
        <v>46.2</v>
      </c>
      <c r="D35" s="9">
        <v>354</v>
      </c>
      <c r="E35" s="9">
        <v>300.2</v>
      </c>
      <c r="F35" s="5"/>
      <c r="G35" s="9">
        <f t="shared" si="4"/>
        <v>0</v>
      </c>
      <c r="H35" s="22">
        <f t="shared" si="1"/>
        <v>0</v>
      </c>
      <c r="I35" s="18">
        <f>E35+H35</f>
        <v>300.2</v>
      </c>
      <c r="J35" s="19"/>
    </row>
    <row r="36" spans="1:10" s="4" customFormat="1" x14ac:dyDescent="0.25">
      <c r="A36" s="2"/>
      <c r="B36" s="2"/>
      <c r="C36" s="5"/>
      <c r="D36" s="9"/>
      <c r="E36" s="9"/>
      <c r="F36" s="5"/>
      <c r="G36" s="9"/>
      <c r="H36" s="22"/>
      <c r="I36" s="18"/>
      <c r="J36" s="19"/>
    </row>
    <row r="37" spans="1:10" s="4" customFormat="1" x14ac:dyDescent="0.25">
      <c r="A37" s="2" t="s">
        <v>50</v>
      </c>
      <c r="B37" s="3" t="s">
        <v>51</v>
      </c>
      <c r="C37" s="5">
        <v>0</v>
      </c>
      <c r="D37" s="9">
        <v>222.9</v>
      </c>
      <c r="E37" s="9">
        <v>122.9</v>
      </c>
      <c r="F37" s="5"/>
      <c r="G37" s="9">
        <f t="shared" si="4"/>
        <v>0</v>
      </c>
      <c r="H37" s="22">
        <f t="shared" si="1"/>
        <v>0</v>
      </c>
      <c r="I37" s="18">
        <f>E37+H37</f>
        <v>122.9</v>
      </c>
      <c r="J37" s="19"/>
    </row>
    <row r="38" spans="1:10" s="4" customFormat="1" x14ac:dyDescent="0.25">
      <c r="A38" s="2"/>
      <c r="B38" s="3"/>
      <c r="C38" s="5"/>
      <c r="D38" s="9"/>
      <c r="E38" s="9"/>
      <c r="F38" s="5"/>
      <c r="G38" s="9"/>
      <c r="H38" s="22"/>
      <c r="I38" s="18">
        <f>E38+H38</f>
        <v>0</v>
      </c>
      <c r="J38" s="19"/>
    </row>
    <row r="39" spans="1:10" s="4" customFormat="1" x14ac:dyDescent="0.25">
      <c r="A39" s="2" t="s">
        <v>7</v>
      </c>
      <c r="B39" s="2" t="s">
        <v>42</v>
      </c>
      <c r="C39" s="5">
        <v>74.599999999999994</v>
      </c>
      <c r="D39" s="9">
        <v>433</v>
      </c>
      <c r="E39" s="9">
        <v>407.6</v>
      </c>
      <c r="F39" s="5"/>
      <c r="G39" s="9">
        <f t="shared" si="4"/>
        <v>0</v>
      </c>
      <c r="H39" s="22">
        <f t="shared" si="1"/>
        <v>0</v>
      </c>
      <c r="I39" s="18">
        <f>E39+H39</f>
        <v>407.6</v>
      </c>
      <c r="J39" s="19"/>
    </row>
    <row r="40" spans="1:10" s="4" customFormat="1" x14ac:dyDescent="0.25">
      <c r="A40" s="2" t="s">
        <v>7</v>
      </c>
      <c r="B40" s="2" t="s">
        <v>38</v>
      </c>
      <c r="C40" s="5">
        <v>0</v>
      </c>
      <c r="D40" s="9">
        <v>273.39999999999998</v>
      </c>
      <c r="E40" s="9">
        <v>173.39999999999998</v>
      </c>
      <c r="F40" s="5"/>
      <c r="G40" s="9">
        <f t="shared" si="4"/>
        <v>0</v>
      </c>
      <c r="H40" s="22">
        <f t="shared" si="1"/>
        <v>0</v>
      </c>
      <c r="I40" s="18">
        <f>E40+H40</f>
        <v>173.39999999999998</v>
      </c>
      <c r="J40" s="19"/>
    </row>
    <row r="41" spans="1:10" s="4" customFormat="1" x14ac:dyDescent="0.25">
      <c r="A41" s="2" t="s">
        <v>7</v>
      </c>
      <c r="B41" s="2" t="s">
        <v>60</v>
      </c>
      <c r="C41" s="5">
        <v>0</v>
      </c>
      <c r="D41" s="9">
        <v>246.3</v>
      </c>
      <c r="E41" s="9">
        <v>146.30000000000001</v>
      </c>
      <c r="F41" s="5"/>
      <c r="G41" s="9">
        <f t="shared" si="4"/>
        <v>0</v>
      </c>
      <c r="H41" s="22">
        <f t="shared" si="1"/>
        <v>0</v>
      </c>
      <c r="I41" s="18">
        <f>E41+H41</f>
        <v>146.30000000000001</v>
      </c>
      <c r="J41" s="19"/>
    </row>
    <row r="42" spans="1:10" s="4" customFormat="1" x14ac:dyDescent="0.25">
      <c r="A42" s="2" t="s">
        <v>7</v>
      </c>
      <c r="B42" s="2" t="s">
        <v>61</v>
      </c>
      <c r="C42" s="5">
        <v>0</v>
      </c>
      <c r="D42" s="9">
        <v>224.1</v>
      </c>
      <c r="E42" s="9">
        <v>124.1</v>
      </c>
      <c r="F42" s="5"/>
      <c r="G42" s="9">
        <f t="shared" si="4"/>
        <v>0</v>
      </c>
      <c r="H42" s="22">
        <f t="shared" si="1"/>
        <v>0</v>
      </c>
      <c r="I42" s="18">
        <f>E42+H42</f>
        <v>124.1</v>
      </c>
      <c r="J42" s="19"/>
    </row>
    <row r="43" spans="1:10" s="4" customFormat="1" x14ac:dyDescent="0.25">
      <c r="A43" s="2"/>
      <c r="B43" s="2"/>
      <c r="C43" s="5"/>
      <c r="D43" s="9"/>
      <c r="E43" s="9"/>
      <c r="F43" s="5"/>
      <c r="G43" s="9"/>
      <c r="H43" s="22"/>
      <c r="I43" s="18"/>
      <c r="J43" s="19"/>
    </row>
    <row r="44" spans="1:10" s="4" customFormat="1" x14ac:dyDescent="0.25">
      <c r="A44" s="15" t="s">
        <v>8</v>
      </c>
      <c r="B44" s="16" t="s">
        <v>10</v>
      </c>
      <c r="C44" s="5">
        <v>44.8</v>
      </c>
      <c r="D44" s="9">
        <v>353.57499999999999</v>
      </c>
      <c r="E44" s="11">
        <v>298.375</v>
      </c>
      <c r="F44" s="12"/>
      <c r="G44" s="9">
        <f t="shared" si="4"/>
        <v>0</v>
      </c>
      <c r="H44" s="22">
        <f>IF(G44&gt;C44,G44-C44,0)*5/4</f>
        <v>0</v>
      </c>
      <c r="I44" s="18">
        <f>E44+H44</f>
        <v>298.375</v>
      </c>
      <c r="J44" s="19"/>
    </row>
    <row r="45" spans="1:10" s="4" customFormat="1" x14ac:dyDescent="0.25">
      <c r="A45" s="2" t="s">
        <v>8</v>
      </c>
      <c r="B45" s="3" t="s">
        <v>58</v>
      </c>
      <c r="C45" s="5">
        <v>0</v>
      </c>
      <c r="D45" s="9">
        <v>250</v>
      </c>
      <c r="E45" s="9">
        <v>150</v>
      </c>
      <c r="F45" s="5"/>
      <c r="G45" s="9">
        <f t="shared" si="4"/>
        <v>0</v>
      </c>
      <c r="H45" s="22">
        <f t="shared" si="1"/>
        <v>0</v>
      </c>
      <c r="I45" s="18">
        <f>E45+H45</f>
        <v>150</v>
      </c>
      <c r="J45" s="19"/>
    </row>
    <row r="46" spans="1:10" s="4" customFormat="1" x14ac:dyDescent="0.25">
      <c r="A46" s="2"/>
      <c r="B46" s="3"/>
      <c r="C46" s="5"/>
      <c r="D46" s="9"/>
      <c r="E46" s="9"/>
      <c r="F46" s="5"/>
      <c r="G46" s="9"/>
      <c r="H46" s="22"/>
      <c r="I46" s="18"/>
      <c r="J46" s="19"/>
    </row>
    <row r="47" spans="1:10" s="4" customFormat="1" x14ac:dyDescent="0.25">
      <c r="A47" s="2" t="s">
        <v>9</v>
      </c>
      <c r="B47" s="3" t="s">
        <v>22</v>
      </c>
      <c r="C47" s="5">
        <v>0</v>
      </c>
      <c r="D47" s="9">
        <v>421.59999999999997</v>
      </c>
      <c r="E47" s="9">
        <v>321.59999999999997</v>
      </c>
      <c r="F47" s="5"/>
      <c r="G47" s="9">
        <f t="shared" si="4"/>
        <v>0</v>
      </c>
      <c r="H47" s="22">
        <f t="shared" si="1"/>
        <v>0</v>
      </c>
      <c r="I47" s="18">
        <f>E47+H47</f>
        <v>321.59999999999997</v>
      </c>
      <c r="J47" s="19"/>
    </row>
    <row r="48" spans="1:10" s="4" customFormat="1" x14ac:dyDescent="0.25">
      <c r="A48" s="2" t="s">
        <v>9</v>
      </c>
      <c r="B48" s="3" t="s">
        <v>32</v>
      </c>
      <c r="C48" s="5">
        <v>37.6</v>
      </c>
      <c r="D48" s="9">
        <v>303.60000000000002</v>
      </c>
      <c r="E48" s="9">
        <v>241.20000000000002</v>
      </c>
      <c r="F48" s="5"/>
      <c r="G48" s="9">
        <f t="shared" si="4"/>
        <v>0</v>
      </c>
      <c r="H48" s="22">
        <f t="shared" si="1"/>
        <v>0</v>
      </c>
      <c r="I48" s="18">
        <f>E48+H48</f>
        <v>241.20000000000002</v>
      </c>
      <c r="J48" s="19"/>
    </row>
    <row r="49" spans="1:10" s="4" customFormat="1" x14ac:dyDescent="0.25">
      <c r="A49" s="2" t="s">
        <v>9</v>
      </c>
      <c r="B49" s="3" t="s">
        <v>20</v>
      </c>
      <c r="C49" s="5">
        <v>0</v>
      </c>
      <c r="D49" s="9">
        <v>308.79999999999995</v>
      </c>
      <c r="E49" s="9">
        <v>208.79999999999998</v>
      </c>
      <c r="F49" s="5"/>
      <c r="G49" s="9">
        <f t="shared" si="4"/>
        <v>0</v>
      </c>
      <c r="H49" s="22">
        <f t="shared" si="1"/>
        <v>0</v>
      </c>
      <c r="I49" s="18">
        <f>E49+H49</f>
        <v>208.79999999999998</v>
      </c>
      <c r="J49" s="19"/>
    </row>
    <row r="50" spans="1:10" s="4" customFormat="1" x14ac:dyDescent="0.25">
      <c r="A50" s="2"/>
      <c r="B50" s="3"/>
      <c r="C50" s="5"/>
      <c r="D50" s="9"/>
      <c r="E50" s="9"/>
      <c r="F50" s="5"/>
      <c r="G50" s="9"/>
      <c r="H50" s="22"/>
      <c r="I50" s="18"/>
      <c r="J50" s="19"/>
    </row>
    <row r="51" spans="1:10" s="4" customFormat="1" x14ac:dyDescent="0.25">
      <c r="A51" s="2" t="s">
        <v>25</v>
      </c>
      <c r="B51" s="3" t="s">
        <v>18</v>
      </c>
      <c r="C51" s="5">
        <v>53.3</v>
      </c>
      <c r="D51" s="9">
        <v>327.9</v>
      </c>
      <c r="E51" s="9">
        <v>281.2</v>
      </c>
      <c r="F51" s="5"/>
      <c r="G51" s="9">
        <f t="shared" si="4"/>
        <v>0</v>
      </c>
      <c r="H51" s="22">
        <f t="shared" si="1"/>
        <v>0</v>
      </c>
      <c r="I51" s="18"/>
      <c r="J51" s="19"/>
    </row>
    <row r="52" spans="1:10" s="4" customFormat="1" x14ac:dyDescent="0.25">
      <c r="A52" s="2"/>
      <c r="B52" s="3"/>
      <c r="C52" s="5"/>
      <c r="D52" s="9"/>
      <c r="E52" s="9"/>
      <c r="F52" s="5"/>
      <c r="G52" s="9"/>
      <c r="H52" s="22"/>
      <c r="I52" s="18"/>
      <c r="J52" s="19"/>
    </row>
    <row r="53" spans="1:10" s="4" customFormat="1" x14ac:dyDescent="0.25">
      <c r="A53" s="2" t="s">
        <v>54</v>
      </c>
      <c r="B53" s="3" t="s">
        <v>62</v>
      </c>
      <c r="C53" s="5">
        <v>0</v>
      </c>
      <c r="D53" s="9">
        <v>144.4</v>
      </c>
      <c r="E53" s="9">
        <v>44.4</v>
      </c>
      <c r="F53" s="5"/>
      <c r="G53" s="9">
        <f t="shared" si="4"/>
        <v>0</v>
      </c>
      <c r="H53" s="22">
        <f t="shared" si="1"/>
        <v>0</v>
      </c>
      <c r="I53" s="18">
        <f>E53+H53</f>
        <v>44.4</v>
      </c>
      <c r="J53" s="19"/>
    </row>
    <row r="54" spans="1:10" s="4" customFormat="1" x14ac:dyDescent="0.25">
      <c r="A54" s="2" t="s">
        <v>54</v>
      </c>
      <c r="B54" s="3" t="s">
        <v>55</v>
      </c>
      <c r="C54" s="5">
        <v>0</v>
      </c>
      <c r="D54" s="9">
        <v>137.1</v>
      </c>
      <c r="E54" s="9">
        <v>37.1</v>
      </c>
      <c r="F54" s="5"/>
      <c r="G54" s="9">
        <f t="shared" si="4"/>
        <v>0</v>
      </c>
      <c r="H54" s="22">
        <f t="shared" si="1"/>
        <v>0</v>
      </c>
      <c r="I54" s="18">
        <f>E54+H54</f>
        <v>37.1</v>
      </c>
      <c r="J54" s="19"/>
    </row>
    <row r="55" spans="1:10" s="4" customFormat="1" x14ac:dyDescent="0.25">
      <c r="A55" s="2" t="s">
        <v>54</v>
      </c>
      <c r="B55" s="3" t="s">
        <v>63</v>
      </c>
      <c r="C55" s="5">
        <v>0</v>
      </c>
      <c r="D55" s="9">
        <v>124.2</v>
      </c>
      <c r="E55" s="9">
        <v>24.2</v>
      </c>
      <c r="F55" s="5"/>
      <c r="G55" s="9">
        <f t="shared" si="4"/>
        <v>0</v>
      </c>
      <c r="H55" s="22">
        <f t="shared" si="1"/>
        <v>0</v>
      </c>
      <c r="I55" s="18">
        <f>E55+H55</f>
        <v>24.2</v>
      </c>
      <c r="J55" s="19"/>
    </row>
    <row r="56" spans="1:10" s="4" customFormat="1" x14ac:dyDescent="0.25">
      <c r="A56" s="2"/>
      <c r="B56" s="3"/>
      <c r="C56" s="5"/>
      <c r="D56" s="9"/>
      <c r="E56" s="9"/>
      <c r="F56" s="5"/>
      <c r="G56" s="9"/>
      <c r="H56" s="22"/>
      <c r="I56" s="18"/>
      <c r="J56" s="19"/>
    </row>
    <row r="57" spans="1:10" s="4" customFormat="1" x14ac:dyDescent="0.25">
      <c r="A57" s="2" t="s">
        <v>5</v>
      </c>
      <c r="B57" s="3" t="s">
        <v>37</v>
      </c>
      <c r="C57" s="5">
        <v>0</v>
      </c>
      <c r="D57" s="9">
        <v>157.1</v>
      </c>
      <c r="E57" s="9">
        <v>57.1</v>
      </c>
      <c r="F57" s="5"/>
      <c r="G57" s="9">
        <f t="shared" si="4"/>
        <v>0</v>
      </c>
      <c r="H57" s="22">
        <f t="shared" si="1"/>
        <v>0</v>
      </c>
      <c r="I57" s="18">
        <f>E57+H57</f>
        <v>57.1</v>
      </c>
      <c r="J57" s="19"/>
    </row>
    <row r="58" spans="1:10" s="4" customFormat="1" x14ac:dyDescent="0.25">
      <c r="A58" s="2" t="s">
        <v>5</v>
      </c>
      <c r="B58" s="3" t="s">
        <v>64</v>
      </c>
      <c r="C58" s="5">
        <v>0</v>
      </c>
      <c r="D58" s="9">
        <v>153.5</v>
      </c>
      <c r="E58" s="9">
        <v>53.5</v>
      </c>
      <c r="F58" s="5"/>
      <c r="G58" s="9">
        <f t="shared" si="4"/>
        <v>0</v>
      </c>
      <c r="H58" s="22">
        <f t="shared" si="1"/>
        <v>0</v>
      </c>
      <c r="I58" s="18">
        <f>E58+H58</f>
        <v>53.5</v>
      </c>
      <c r="J58" s="19"/>
    </row>
    <row r="59" spans="1:10" s="4" customFormat="1" x14ac:dyDescent="0.25">
      <c r="A59" s="2" t="s">
        <v>5</v>
      </c>
      <c r="B59" s="3" t="s">
        <v>56</v>
      </c>
      <c r="C59" s="5">
        <v>0</v>
      </c>
      <c r="D59" s="9">
        <v>147.6</v>
      </c>
      <c r="E59" s="9">
        <v>47.6</v>
      </c>
      <c r="F59" s="5"/>
      <c r="G59" s="9">
        <f t="shared" si="4"/>
        <v>0</v>
      </c>
      <c r="H59" s="22">
        <f t="shared" si="1"/>
        <v>0</v>
      </c>
      <c r="I59" s="18">
        <f>E59+H59</f>
        <v>47.6</v>
      </c>
      <c r="J59" s="19"/>
    </row>
    <row r="60" spans="1:10" s="4" customFormat="1" x14ac:dyDescent="0.25">
      <c r="A60" s="2" t="s">
        <v>5</v>
      </c>
      <c r="B60" s="3" t="s">
        <v>53</v>
      </c>
      <c r="C60" s="5">
        <v>0</v>
      </c>
      <c r="D60" s="9">
        <v>146.69999999999999</v>
      </c>
      <c r="E60" s="9">
        <v>46.7</v>
      </c>
      <c r="F60" s="5"/>
      <c r="G60" s="9">
        <f t="shared" si="4"/>
        <v>0</v>
      </c>
      <c r="H60" s="22">
        <f t="shared" si="1"/>
        <v>0</v>
      </c>
      <c r="I60" s="18">
        <f>E60+H60</f>
        <v>46.7</v>
      </c>
      <c r="J60" s="19"/>
    </row>
    <row r="61" spans="1:10" s="4" customFormat="1" x14ac:dyDescent="0.25">
      <c r="A61" s="2"/>
      <c r="B61" s="3"/>
      <c r="C61" s="5"/>
      <c r="D61" s="9"/>
      <c r="E61" s="9"/>
      <c r="F61" s="5"/>
      <c r="G61" s="9"/>
      <c r="H61" s="22"/>
      <c r="I61" s="18"/>
      <c r="J61" s="19"/>
    </row>
    <row r="62" spans="1:10" s="4" customFormat="1" x14ac:dyDescent="0.25">
      <c r="A62" s="2" t="s">
        <v>6</v>
      </c>
      <c r="B62" s="3" t="s">
        <v>19</v>
      </c>
      <c r="C62" s="5">
        <v>0</v>
      </c>
      <c r="D62" s="9">
        <v>320.89999999999998</v>
      </c>
      <c r="E62" s="9">
        <v>220.89999999999998</v>
      </c>
      <c r="F62" s="5"/>
      <c r="G62" s="9">
        <f t="shared" si="4"/>
        <v>0</v>
      </c>
      <c r="H62" s="22">
        <f t="shared" si="1"/>
        <v>0</v>
      </c>
      <c r="I62" s="18">
        <f>E62+H62</f>
        <v>220.89999999999998</v>
      </c>
      <c r="J62" s="19"/>
    </row>
    <row r="63" spans="1:10" s="4" customFormat="1" x14ac:dyDescent="0.25">
      <c r="A63" s="2"/>
      <c r="B63" s="3"/>
      <c r="C63" s="5"/>
      <c r="D63" s="9"/>
      <c r="E63" s="9"/>
      <c r="F63" s="5"/>
      <c r="G63" s="9"/>
      <c r="H63" s="22"/>
      <c r="I63" s="18"/>
      <c r="J63" s="19"/>
    </row>
    <row r="64" spans="1:10" s="4" customFormat="1" x14ac:dyDescent="0.25">
      <c r="A64" s="2" t="s">
        <v>40</v>
      </c>
      <c r="B64" s="3" t="s">
        <v>43</v>
      </c>
      <c r="C64" s="5">
        <v>0</v>
      </c>
      <c r="D64" s="9">
        <v>210.3</v>
      </c>
      <c r="E64" s="9">
        <v>110.3</v>
      </c>
      <c r="F64" s="5"/>
      <c r="G64" s="9">
        <f t="shared" si="4"/>
        <v>0</v>
      </c>
      <c r="H64" s="22">
        <f t="shared" si="1"/>
        <v>0</v>
      </c>
      <c r="I64" s="18">
        <f>E64+H64</f>
        <v>110.3</v>
      </c>
      <c r="J64" s="19"/>
    </row>
    <row r="65" spans="5:6" x14ac:dyDescent="0.25">
      <c r="E65" s="10" t="s">
        <v>72</v>
      </c>
      <c r="F65" s="1">
        <v>525</v>
      </c>
    </row>
  </sheetData>
  <sortState ref="A2:P157">
    <sortCondition ref="A2:A157"/>
    <sortCondition descending="1" ref="E2:E157"/>
  </sortState>
  <mergeCells count="1">
    <mergeCell ref="F1:G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Master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 Dixon</cp:lastModifiedBy>
  <cp:lastPrinted>2022-05-29T08:01:19Z</cp:lastPrinted>
  <dcterms:created xsi:type="dcterms:W3CDTF">2015-04-19T08:36:47Z</dcterms:created>
  <dcterms:modified xsi:type="dcterms:W3CDTF">2023-09-22T08:34:27Z</dcterms:modified>
</cp:coreProperties>
</file>